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27"/>
  <workbookPr/>
  <mc:AlternateContent xmlns:mc="http://schemas.openxmlformats.org/markup-compatibility/2006">
    <mc:Choice Requires="x15">
      <x15ac:absPath xmlns:x15ac="http://schemas.microsoft.com/office/spreadsheetml/2010/11/ac" url="https://qedu.sharepoint.com/sites/3558/Shared Documents/Common/BOOKINGS/Programs - Schools/2026 Programs/1. 2026 Templates/"/>
    </mc:Choice>
  </mc:AlternateContent>
  <xr:revisionPtr revIDLastSave="434" documentId="13_ncr:1_{C63CDBE5-E8B3-4FEE-B12F-46F95F7B3F53}" xr6:coauthVersionLast="47" xr6:coauthVersionMax="47" xr10:uidLastSave="{9EADCE7C-EF78-C74D-BC70-0913EFFFCF7C}"/>
  <bookViews>
    <workbookView xWindow="0" yWindow="600" windowWidth="38400" windowHeight="21000" xr2:uid="{00000000-000D-0000-FFFF-FFFF00000000}"/>
  </bookViews>
  <sheets>
    <sheet name="Pricing Summary" sheetId="2" r:id="rId1"/>
    <sheet name="SS - Pricing Breakdown" sheetId="1" r:id="rId2"/>
    <sheet name="Non SS - Pricing Breakdown" sheetId="4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2" l="1"/>
  <c r="I12" i="4"/>
  <c r="H12" i="4"/>
  <c r="C14" i="2"/>
  <c r="C13" i="2"/>
  <c r="C11" i="2"/>
  <c r="C10" i="2"/>
  <c r="C7" i="2"/>
  <c r="C6" i="2"/>
  <c r="C34" i="4"/>
  <c r="C33" i="4"/>
  <c r="C26" i="4"/>
  <c r="C25" i="4"/>
  <c r="C18" i="4"/>
  <c r="C17" i="4"/>
  <c r="C10" i="4"/>
  <c r="C9" i="4"/>
  <c r="D36" i="4"/>
  <c r="C36" i="4"/>
  <c r="D28" i="4"/>
  <c r="C28" i="4"/>
  <c r="D20" i="4"/>
  <c r="C20" i="4"/>
  <c r="C12" i="4"/>
  <c r="D12" i="4" s="1"/>
  <c r="D35" i="4"/>
  <c r="D34" i="4"/>
  <c r="D33" i="4"/>
  <c r="I29" i="4"/>
  <c r="I28" i="4"/>
  <c r="I27" i="4"/>
  <c r="D27" i="4"/>
  <c r="I26" i="4"/>
  <c r="D26" i="4"/>
  <c r="D25" i="4"/>
  <c r="I20" i="4"/>
  <c r="I19" i="4"/>
  <c r="D19" i="4"/>
  <c r="I18" i="4"/>
  <c r="D18" i="4"/>
  <c r="I17" i="4"/>
  <c r="D17" i="4"/>
  <c r="I11" i="4"/>
  <c r="D11" i="4"/>
  <c r="I10" i="4"/>
  <c r="I13" i="4" s="1"/>
  <c r="C16" i="2" s="1"/>
  <c r="D10" i="4"/>
  <c r="D9" i="4"/>
  <c r="B6" i="2"/>
  <c r="B7" i="2"/>
  <c r="B8" i="2"/>
  <c r="D17" i="1"/>
  <c r="I17" i="1"/>
  <c r="I25" i="1"/>
  <c r="D25" i="1"/>
  <c r="D9" i="1"/>
  <c r="D10" i="1"/>
  <c r="D11" i="1"/>
  <c r="D16" i="1"/>
  <c r="D29" i="4" l="1"/>
  <c r="D21" i="4"/>
  <c r="D37" i="4"/>
  <c r="D13" i="4"/>
  <c r="I30" i="4"/>
  <c r="C18" i="2" s="1"/>
  <c r="I21" i="4"/>
  <c r="C17" i="2" s="1"/>
  <c r="D12" i="1"/>
  <c r="B10" i="2" s="1"/>
  <c r="D18" i="1"/>
  <c r="D23" i="1"/>
  <c r="I11" i="1"/>
  <c r="I10" i="1"/>
  <c r="D32" i="1"/>
  <c r="D31" i="1"/>
  <c r="D30" i="1"/>
  <c r="D24" i="1"/>
  <c r="D19" i="1" l="1"/>
  <c r="B13" i="2" s="1"/>
  <c r="I12" i="1"/>
  <c r="B16" i="2" s="1"/>
  <c r="D26" i="1"/>
  <c r="B11" i="2" s="1"/>
  <c r="D33" i="1"/>
  <c r="B14" i="2" s="1"/>
  <c r="I19" i="1"/>
  <c r="I18" i="1"/>
  <c r="I26" i="1"/>
  <c r="I27" i="1"/>
  <c r="I24" i="1"/>
  <c r="I16" i="1"/>
  <c r="I20" i="1" l="1"/>
  <c r="B17" i="2" s="1"/>
  <c r="I28" i="1"/>
  <c r="B18" i="2" s="1"/>
</calcChain>
</file>

<file path=xl/sharedStrings.xml><?xml version="1.0" encoding="utf-8"?>
<sst xmlns="http://schemas.openxmlformats.org/spreadsheetml/2006/main" count="185" uniqueCount="55">
  <si>
    <t>Numinbah Valley Environmental Education Centre: 2024-26 Fee Structure</t>
  </si>
  <si>
    <t>Primary &amp; Secondary Day Program</t>
  </si>
  <si>
    <t>Primary &amp; Secondary Incursion Program</t>
  </si>
  <si>
    <t>Educational Programs</t>
  </si>
  <si>
    <t>Primary Camp - 2 Days / 1 Nights</t>
  </si>
  <si>
    <t>Adventurous Journey: DofE Bridge Award - 2 Days / 1 night</t>
  </si>
  <si>
    <t>Unit</t>
  </si>
  <si>
    <t>Unit Cost</t>
  </si>
  <si>
    <t>Total</t>
  </si>
  <si>
    <t>Accommodation</t>
  </si>
  <si>
    <r>
      <t xml:space="preserve">Accommodation </t>
    </r>
    <r>
      <rPr>
        <sz val="8"/>
        <color theme="1"/>
        <rFont val="Calibri"/>
        <family val="2"/>
        <scheme val="minor"/>
      </rPr>
      <t>(NVEEC Cabins)</t>
    </r>
  </si>
  <si>
    <r>
      <t xml:space="preserve">Catering </t>
    </r>
    <r>
      <rPr>
        <sz val="8"/>
        <color theme="1"/>
        <rFont val="Calibri"/>
        <family val="2"/>
        <scheme val="minor"/>
      </rPr>
      <t>(students bring own morning tea/lunch day 1)</t>
    </r>
  </si>
  <si>
    <t>Note: All prices exclude GST</t>
  </si>
  <si>
    <t>Secondary Camp - 2 Days / 1 Nights</t>
  </si>
  <si>
    <t>Adventurous Journey: DofE Bronze Award - 2 Days / 1 night</t>
  </si>
  <si>
    <r>
      <t xml:space="preserve">Accommodation </t>
    </r>
    <r>
      <rPr>
        <sz val="8"/>
        <color theme="1"/>
        <rFont val="Calibri"/>
        <family val="2"/>
        <scheme val="minor"/>
      </rPr>
      <t>(Camping Fees)</t>
    </r>
  </si>
  <si>
    <r>
      <t xml:space="preserve">Equipment Hire </t>
    </r>
    <r>
      <rPr>
        <sz val="8"/>
        <color theme="1"/>
        <rFont val="Calibri"/>
        <family val="2"/>
        <scheme val="minor"/>
      </rPr>
      <t>(Hiking pack, Tent, Camp mat, Stove)</t>
    </r>
  </si>
  <si>
    <r>
      <t xml:space="preserve">Catering </t>
    </r>
    <r>
      <rPr>
        <sz val="8"/>
        <color theme="1"/>
        <rFont val="Calibri"/>
        <family val="2"/>
        <scheme val="minor"/>
      </rPr>
      <t>(Students plan / provide their own food)</t>
    </r>
  </si>
  <si>
    <t>Primary Camp - 3 Days / 2 Nights</t>
  </si>
  <si>
    <t>Adventurous Journey: DofE Silver Award - 3 Days / 2 night</t>
  </si>
  <si>
    <t>Secondary Camp - 3 Days / 2 Nights</t>
  </si>
  <si>
    <r>
      <t xml:space="preserve">Weekend Bookings incur </t>
    </r>
    <r>
      <rPr>
        <b/>
        <sz val="11"/>
        <color theme="1"/>
        <rFont val="Calibri"/>
        <family val="2"/>
        <scheme val="minor"/>
      </rPr>
      <t>50% increase</t>
    </r>
    <r>
      <rPr>
        <sz val="11"/>
        <color theme="1"/>
        <rFont val="Calibri"/>
        <family val="2"/>
        <scheme val="minor"/>
      </rPr>
      <t xml:space="preserve"> on prices as listed </t>
    </r>
    <r>
      <rPr>
        <b/>
        <sz val="11"/>
        <color theme="1"/>
        <rFont val="Calibri"/>
        <family val="2"/>
        <scheme val="minor"/>
      </rPr>
      <t>(exc. DofE)</t>
    </r>
  </si>
  <si>
    <t>Incursion</t>
  </si>
  <si>
    <t>2 day/1 night</t>
  </si>
  <si>
    <t>3 day/2 night</t>
  </si>
  <si>
    <t>Primary Residential</t>
  </si>
  <si>
    <t>Secondary Residential</t>
  </si>
  <si>
    <t>Duke of Ed.</t>
  </si>
  <si>
    <t>2 day/1 night (Bridge)</t>
  </si>
  <si>
    <t>2 day/1 night (Bronze)</t>
  </si>
  <si>
    <t>3 day/2 night (Silver)</t>
  </si>
  <si>
    <t>TRS cost</t>
  </si>
  <si>
    <r>
      <t xml:space="preserve">NVEEC can facilitate </t>
    </r>
    <r>
      <rPr>
        <b/>
        <sz val="11"/>
        <color theme="1"/>
        <rFont val="Calibri"/>
        <family val="2"/>
        <scheme val="minor"/>
      </rPr>
      <t>4-5 day</t>
    </r>
    <r>
      <rPr>
        <sz val="11"/>
        <color theme="1"/>
        <rFont val="Calibri"/>
        <family val="2"/>
        <scheme val="minor"/>
      </rPr>
      <t xml:space="preserve"> Primary &amp; Secondary Camps - </t>
    </r>
    <r>
      <rPr>
        <b/>
        <sz val="11"/>
        <color theme="1"/>
        <rFont val="Calibri"/>
        <family val="2"/>
        <scheme val="minor"/>
      </rPr>
      <t>quote upon request</t>
    </r>
  </si>
  <si>
    <t>Due to set overheads (catering, accomodation, staffing)</t>
  </si>
  <si>
    <t>State School</t>
  </si>
  <si>
    <t>Educational Programs - Longer Day</t>
  </si>
  <si>
    <t>Educational Programs - Standard Day</t>
  </si>
  <si>
    <r>
      <t>Prices are quoted at minimum of 20 students + 2 adults</t>
    </r>
    <r>
      <rPr>
        <b/>
        <sz val="11"/>
        <color theme="1"/>
        <rFont val="Calibri"/>
        <family val="2"/>
        <scheme val="minor"/>
      </rPr>
      <t xml:space="preserve"> </t>
    </r>
  </si>
  <si>
    <t>Visiting teachers are charged for catering for overnight camps.</t>
  </si>
  <si>
    <t>Day Programs</t>
  </si>
  <si>
    <t>Standard Day Program</t>
  </si>
  <si>
    <t>Longer Day Program</t>
  </si>
  <si>
    <t>Non State School</t>
  </si>
  <si>
    <t>Non-State School</t>
  </si>
  <si>
    <t>Numinbah Valley Environmental Education Centre: 2024-26 Non State School Fee Structure</t>
  </si>
  <si>
    <t>Catering GST</t>
  </si>
  <si>
    <t>Catering GST (10%)</t>
  </si>
  <si>
    <t>Accomodation</t>
  </si>
  <si>
    <r>
      <t>Prices are quoted at minimum of 20 students + 2 adults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
Due to set overheads (catering, accomodation, staffing)</t>
    </r>
  </si>
  <si>
    <t>GST for catering calculated within costs. Educational Programs and Accomodation are GST free.</t>
  </si>
  <si>
    <r>
      <t>Non-State Schools +</t>
    </r>
    <r>
      <rPr>
        <b/>
        <sz val="9"/>
        <color theme="1"/>
        <rFont val="Calibri"/>
        <family val="2"/>
        <scheme val="minor"/>
      </rPr>
      <t xml:space="preserve"> 25% on Ed. Programs and Accomodation</t>
    </r>
  </si>
  <si>
    <t>Pricing Summary</t>
  </si>
  <si>
    <t>For more detailed breakdown click here</t>
  </si>
  <si>
    <t>State School Pricing Breakdown</t>
  </si>
  <si>
    <t>Non-State School Pricing Breakdown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</si>
</sst>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164" formatCode="&quot;$&quot;#,##0;[Red]\-&quot;$&quot;#,##0"/>
    <numFmt numFmtId="165" formatCode="_-&quot;$&quot;* #,##0.00_-;\-&quot;$&quot;* #,##0.00_-;_-&quot;$&quot;* &quot;-&quot;??_-;_-@_-"/>
    <numFmt numFmtId="166" formatCode="&quot;$&quot;#,##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8"/>
      <color theme="1"/>
      <name val="Segoe UI Black"/>
      <family val="2"/>
    </font>
    <font>
      <b/>
      <sz val="11"/>
      <color rgb="FF000000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80">
    <xf numFmtId="0" fontId="0" fillId="0" borderId="0" xfId="0"/>
    <xf numFmtId="0" fontId="2" fillId="0" borderId="0" xfId="0" applyFont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2" borderId="1" xfId="0" applyFill="1" applyBorder="1"/>
    <xf numFmtId="0" fontId="3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/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Border="1" applyAlignment="1">
      <alignment horizontal="center"/>
    </xf>
    <xf numFmtId="0" fontId="0" fillId="2" borderId="2" xfId="0" applyFill="1" applyBorder="1"/>
    <xf numFmtId="0" fontId="0" fillId="0" borderId="2" xfId="0" applyFill="1" applyBorder="1"/>
    <xf numFmtId="0" fontId="0" fillId="0" borderId="1" xfId="0" applyFill="1" applyBorder="1"/>
    <xf numFmtId="0" fontId="0" fillId="0" borderId="0" xfId="0" applyFill="1"/>
    <xf numFmtId="0" fontId="0" fillId="0" borderId="0" xfId="0" applyFill="1" applyBorder="1" applyAlignment="1">
      <alignment horizontal="center"/>
    </xf>
    <xf numFmtId="0" fontId="0" fillId="0" borderId="6" xfId="0" applyBorder="1"/>
    <xf numFmtId="0" fontId="6" fillId="0" borderId="0" xfId="0" applyFont="1" applyFill="1" applyAlignment="1">
      <alignment horizontal="center"/>
    </xf>
    <xf numFmtId="0" fontId="0" fillId="0" borderId="0" xfId="0" applyFill="1" applyAlignment="1">
      <alignment vertical="top" wrapText="1"/>
    </xf>
    <xf numFmtId="0" fontId="0" fillId="0" borderId="0" xfId="0" applyAlignment="1"/>
    <xf numFmtId="0" fontId="6" fillId="0" borderId="0" xfId="0" applyFont="1" applyFill="1" applyAlignment="1">
      <alignment horizontal="center"/>
    </xf>
    <xf numFmtId="164" fontId="2" fillId="0" borderId="0" xfId="0" applyNumberFormat="1" applyFont="1" applyFill="1" applyBorder="1"/>
    <xf numFmtId="164" fontId="2" fillId="3" borderId="8" xfId="0" applyNumberFormat="1" applyFont="1" applyFill="1" applyBorder="1" applyAlignment="1">
      <alignment vertical="center"/>
    </xf>
    <xf numFmtId="164" fontId="5" fillId="3" borderId="7" xfId="0" applyNumberFormat="1" applyFont="1" applyFill="1" applyBorder="1" applyAlignment="1">
      <alignment vertical="center"/>
    </xf>
    <xf numFmtId="0" fontId="0" fillId="2" borderId="2" xfId="0" applyFill="1" applyBorder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0" fillId="0" borderId="1" xfId="0" applyBorder="1" applyAlignment="1">
      <alignment vertical="center"/>
    </xf>
    <xf numFmtId="0" fontId="0" fillId="2" borderId="1" xfId="0" applyFill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0" fillId="2" borderId="1" xfId="0" applyFill="1" applyBorder="1" applyAlignment="1" applyProtection="1">
      <alignment vertical="center"/>
      <protection locked="0"/>
    </xf>
    <xf numFmtId="164" fontId="2" fillId="0" borderId="4" xfId="0" applyNumberFormat="1" applyFont="1" applyBorder="1" applyAlignment="1">
      <alignment horizontal="center" vertical="center"/>
    </xf>
    <xf numFmtId="6" fontId="2" fillId="0" borderId="4" xfId="0" applyNumberFormat="1" applyFont="1" applyBorder="1" applyAlignment="1">
      <alignment horizontal="center" vertical="center"/>
    </xf>
    <xf numFmtId="165" fontId="2" fillId="5" borderId="3" xfId="1" applyFont="1" applyFill="1" applyBorder="1"/>
    <xf numFmtId="164" fontId="2" fillId="0" borderId="0" xfId="0" applyNumberFormat="1" applyFont="1" applyBorder="1" applyAlignment="1">
      <alignment horizontal="center" vertical="center"/>
    </xf>
    <xf numFmtId="6" fontId="2" fillId="0" borderId="0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0" fillId="0" borderId="0" xfId="0" applyFill="1" applyBorder="1" applyAlignment="1">
      <alignment vertical="center"/>
    </xf>
    <xf numFmtId="164" fontId="5" fillId="0" borderId="0" xfId="0" applyNumberFormat="1" applyFont="1" applyFill="1" applyBorder="1" applyAlignment="1">
      <alignment vertical="center"/>
    </xf>
    <xf numFmtId="164" fontId="2" fillId="0" borderId="0" xfId="0" applyNumberFormat="1" applyFont="1" applyFill="1" applyBorder="1" applyAlignment="1">
      <alignment vertical="center"/>
    </xf>
    <xf numFmtId="0" fontId="0" fillId="6" borderId="0" xfId="0" applyFill="1" applyBorder="1" applyAlignment="1">
      <alignment horizontal="center"/>
    </xf>
    <xf numFmtId="0" fontId="0" fillId="0" borderId="14" xfId="0" applyBorder="1"/>
    <xf numFmtId="0" fontId="0" fillId="0" borderId="12" xfId="0" applyBorder="1"/>
    <xf numFmtId="0" fontId="0" fillId="0" borderId="15" xfId="0" applyBorder="1"/>
    <xf numFmtId="0" fontId="0" fillId="0" borderId="16" xfId="0" applyBorder="1"/>
    <xf numFmtId="0" fontId="0" fillId="0" borderId="7" xfId="0" applyBorder="1"/>
    <xf numFmtId="166" fontId="0" fillId="0" borderId="17" xfId="0" applyNumberFormat="1" applyBorder="1"/>
    <xf numFmtId="166" fontId="0" fillId="0" borderId="18" xfId="0" applyNumberFormat="1" applyBorder="1"/>
    <xf numFmtId="166" fontId="0" fillId="0" borderId="16" xfId="0" applyNumberFormat="1" applyBorder="1"/>
    <xf numFmtId="166" fontId="0" fillId="0" borderId="15" xfId="0" applyNumberFormat="1" applyBorder="1"/>
    <xf numFmtId="0" fontId="0" fillId="0" borderId="3" xfId="0" applyBorder="1"/>
    <xf numFmtId="166" fontId="0" fillId="0" borderId="12" xfId="0" applyNumberFormat="1" applyBorder="1"/>
    <xf numFmtId="6" fontId="0" fillId="0" borderId="19" xfId="0" applyNumberFormat="1" applyBorder="1"/>
    <xf numFmtId="0" fontId="2" fillId="4" borderId="7" xfId="0" applyFont="1" applyFill="1" applyBorder="1" applyAlignment="1">
      <alignment horizontal="center"/>
    </xf>
    <xf numFmtId="0" fontId="2" fillId="4" borderId="20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166" fontId="0" fillId="0" borderId="19" xfId="0" applyNumberFormat="1" applyBorder="1"/>
    <xf numFmtId="0" fontId="0" fillId="2" borderId="1" xfId="0" applyFill="1" applyBorder="1" applyAlignment="1">
      <alignment horizontal="right" vertical="center"/>
    </xf>
    <xf numFmtId="165" fontId="2" fillId="5" borderId="21" xfId="1" applyFont="1" applyFill="1" applyBorder="1"/>
    <xf numFmtId="0" fontId="0" fillId="7" borderId="1" xfId="0" applyFill="1" applyBorder="1"/>
    <xf numFmtId="0" fontId="3" fillId="0" borderId="0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164" fontId="2" fillId="0" borderId="19" xfId="0" applyNumberFormat="1" applyFont="1" applyBorder="1" applyAlignment="1">
      <alignment horizontal="center" vertical="center"/>
    </xf>
    <xf numFmtId="164" fontId="2" fillId="0" borderId="21" xfId="0" applyNumberFormat="1" applyFont="1" applyBorder="1" applyAlignment="1">
      <alignment horizontal="center" vertical="center"/>
    </xf>
    <xf numFmtId="0" fontId="0" fillId="7" borderId="1" xfId="0" applyFill="1" applyBorder="1" applyAlignment="1">
      <alignment horizontal="right" vertical="center"/>
    </xf>
    <xf numFmtId="0" fontId="0" fillId="2" borderId="1" xfId="0" applyFill="1" applyBorder="1" applyAlignment="1">
      <alignment horizontal="center" wrapText="1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center" vertical="center" wrapText="1"/>
    </xf>
    <xf numFmtId="0" fontId="7" fillId="6" borderId="0" xfId="0" applyFont="1" applyFill="1" applyBorder="1" applyAlignment="1">
      <alignment horizontal="center"/>
    </xf>
    <xf numFmtId="0" fontId="0" fillId="0" borderId="0" xfId="0" applyFill="1" applyAlignment="1">
      <alignment horizontal="center" wrapText="1"/>
    </xf>
    <xf numFmtId="0" fontId="7" fillId="2" borderId="0" xfId="0" applyFont="1" applyFill="1" applyAlignment="1">
      <alignment horizontal="center"/>
    </xf>
    <xf numFmtId="0" fontId="9" fillId="8" borderId="13" xfId="0" applyFont="1" applyFill="1" applyBorder="1" applyAlignment="1">
      <alignment horizontal="center" vertical="center"/>
    </xf>
    <xf numFmtId="0" fontId="9" fillId="8" borderId="10" xfId="0" applyFont="1" applyFill="1" applyBorder="1" applyAlignment="1">
      <alignment horizontal="center" vertical="center"/>
    </xf>
    <xf numFmtId="0" fontId="9" fillId="8" borderId="11" xfId="0" applyFont="1" applyFill="1" applyBorder="1" applyAlignment="1">
      <alignment horizontal="center" vertical="center"/>
    </xf>
    <xf numFmtId="0" fontId="9" fillId="8" borderId="22" xfId="0" applyFont="1" applyFill="1" applyBorder="1" applyAlignment="1">
      <alignment horizontal="center" vertical="center"/>
    </xf>
    <xf numFmtId="0" fontId="9" fillId="8" borderId="9" xfId="0" applyFont="1" applyFill="1" applyBorder="1" applyAlignment="1">
      <alignment horizontal="center" vertical="center"/>
    </xf>
    <xf numFmtId="0" fontId="9" fillId="8" borderId="23" xfId="0" applyFont="1" applyFill="1" applyBorder="1" applyAlignment="1">
      <alignment horizontal="center" vertical="center"/>
    </xf>
    <xf numFmtId="0" fontId="2" fillId="9" borderId="0" xfId="0" applyFont="1" applyFill="1" applyAlignment="1">
      <alignment horizontal="center"/>
    </xf>
    <xf numFmtId="0" fontId="10" fillId="0" borderId="0" xfId="2" applyAlignment="1">
      <alignment horizontal="center"/>
    </xf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9CD4DC-1578-C445-95F0-60F2BF0255E7}">
  <dimension ref="A1:D26"/>
  <sheetViews>
    <sheetView tabSelected="1" zoomScale="150" zoomScaleNormal="150" workbookViewId="0">
      <selection activeCell="J3" sqref="J3"/>
    </sheetView>
  </sheetViews>
  <sheetFormatPr baseColWidth="10" defaultRowHeight="15" x14ac:dyDescent="0.2"/>
  <cols>
    <col min="1" max="1" width="18.83203125" customWidth="1"/>
    <col min="3" max="3" width="14" customWidth="1"/>
    <col min="4" max="4" width="14.1640625" customWidth="1"/>
  </cols>
  <sheetData>
    <row r="1" spans="1:3" x14ac:dyDescent="0.2">
      <c r="A1" s="72" t="s">
        <v>51</v>
      </c>
      <c r="B1" s="73"/>
      <c r="C1" s="74"/>
    </row>
    <row r="2" spans="1:3" ht="16" thickBot="1" x14ac:dyDescent="0.25">
      <c r="A2" s="75"/>
      <c r="B2" s="76"/>
      <c r="C2" s="77"/>
    </row>
    <row r="3" spans="1:3" ht="16" thickBot="1" x14ac:dyDescent="0.25"/>
    <row r="4" spans="1:3" ht="16" thickBot="1" x14ac:dyDescent="0.25">
      <c r="B4" s="46" t="s">
        <v>34</v>
      </c>
      <c r="C4" s="51" t="s">
        <v>43</v>
      </c>
    </row>
    <row r="5" spans="1:3" ht="16" thickBot="1" x14ac:dyDescent="0.25">
      <c r="A5" s="54" t="s">
        <v>39</v>
      </c>
      <c r="B5" s="55"/>
      <c r="C5" s="56"/>
    </row>
    <row r="6" spans="1:3" x14ac:dyDescent="0.2">
      <c r="A6" s="43" t="s">
        <v>40</v>
      </c>
      <c r="B6" s="52">
        <f>'SS - Pricing Breakdown'!B4</f>
        <v>15</v>
      </c>
      <c r="C6" s="53">
        <f>'Non SS - Pricing Breakdown'!B4</f>
        <v>18</v>
      </c>
    </row>
    <row r="7" spans="1:3" x14ac:dyDescent="0.2">
      <c r="A7" s="42" t="s">
        <v>41</v>
      </c>
      <c r="B7" s="49">
        <f>'SS - Pricing Breakdown'!B5</f>
        <v>20</v>
      </c>
      <c r="C7" s="47">
        <f>'Non SS - Pricing Breakdown'!B5</f>
        <v>25</v>
      </c>
    </row>
    <row r="8" spans="1:3" ht="16" thickBot="1" x14ac:dyDescent="0.25">
      <c r="A8" s="44" t="s">
        <v>22</v>
      </c>
      <c r="B8" s="50">
        <f>'SS - Pricing Breakdown'!G4</f>
        <v>600</v>
      </c>
      <c r="C8" s="48">
        <f>'Non SS - Pricing Breakdown'!G4</f>
        <v>750</v>
      </c>
    </row>
    <row r="9" spans="1:3" ht="16" thickBot="1" x14ac:dyDescent="0.25">
      <c r="A9" s="54" t="s">
        <v>25</v>
      </c>
      <c r="B9" s="55"/>
      <c r="C9" s="56"/>
    </row>
    <row r="10" spans="1:3" x14ac:dyDescent="0.2">
      <c r="A10" s="43" t="s">
        <v>23</v>
      </c>
      <c r="B10" s="52">
        <f>'SS - Pricing Breakdown'!D12</f>
        <v>109</v>
      </c>
      <c r="C10" s="57">
        <f>'Non SS - Pricing Breakdown'!D13</f>
        <v>128.4</v>
      </c>
    </row>
    <row r="11" spans="1:3" ht="16" thickBot="1" x14ac:dyDescent="0.25">
      <c r="A11" s="44" t="s">
        <v>24</v>
      </c>
      <c r="B11" s="50">
        <f>'SS - Pricing Breakdown'!D26</f>
        <v>198</v>
      </c>
      <c r="C11" s="48">
        <f>'Non SS - Pricing Breakdown'!D29</f>
        <v>221</v>
      </c>
    </row>
    <row r="12" spans="1:3" ht="16" thickBot="1" x14ac:dyDescent="0.25">
      <c r="A12" s="54" t="s">
        <v>26</v>
      </c>
      <c r="B12" s="55"/>
      <c r="C12" s="56"/>
    </row>
    <row r="13" spans="1:3" x14ac:dyDescent="0.2">
      <c r="A13" s="43" t="s">
        <v>23</v>
      </c>
      <c r="B13" s="52">
        <f>'SS - Pricing Breakdown'!D19</f>
        <v>115</v>
      </c>
      <c r="C13" s="57">
        <f>'Non SS - Pricing Breakdown'!D21</f>
        <v>129</v>
      </c>
    </row>
    <row r="14" spans="1:3" ht="16" thickBot="1" x14ac:dyDescent="0.25">
      <c r="A14" s="44" t="s">
        <v>24</v>
      </c>
      <c r="B14" s="50">
        <f>'SS - Pricing Breakdown'!D33</f>
        <v>210</v>
      </c>
      <c r="C14" s="48">
        <f>'Non SS - Pricing Breakdown'!D29</f>
        <v>221</v>
      </c>
    </row>
    <row r="15" spans="1:3" ht="16" thickBot="1" x14ac:dyDescent="0.25">
      <c r="A15" s="54" t="s">
        <v>27</v>
      </c>
      <c r="B15" s="55"/>
      <c r="C15" s="56"/>
    </row>
    <row r="16" spans="1:3" x14ac:dyDescent="0.2">
      <c r="A16" s="43" t="s">
        <v>28</v>
      </c>
      <c r="B16" s="52">
        <f>'SS - Pricing Breakdown'!I12</f>
        <v>195</v>
      </c>
      <c r="C16" s="57">
        <f>'Non SS - Pricing Breakdown'!I13</f>
        <v>205</v>
      </c>
    </row>
    <row r="17" spans="1:4" ht="14" customHeight="1" x14ac:dyDescent="0.2">
      <c r="A17" s="45" t="s">
        <v>29</v>
      </c>
      <c r="B17" s="49">
        <f>'SS - Pricing Breakdown'!I20</f>
        <v>150</v>
      </c>
      <c r="C17" s="47">
        <f>'Non SS - Pricing Breakdown'!I21</f>
        <v>187.5</v>
      </c>
    </row>
    <row r="18" spans="1:4" ht="16" thickBot="1" x14ac:dyDescent="0.25">
      <c r="A18" s="44" t="s">
        <v>30</v>
      </c>
      <c r="B18" s="50">
        <f>'SS - Pricing Breakdown'!I28</f>
        <v>240</v>
      </c>
      <c r="C18" s="48">
        <f>'Non SS - Pricing Breakdown'!I30</f>
        <v>300</v>
      </c>
    </row>
    <row r="19" spans="1:4" ht="14" customHeight="1" x14ac:dyDescent="0.2"/>
    <row r="20" spans="1:4" x14ac:dyDescent="0.2">
      <c r="A20" s="69" t="s">
        <v>38</v>
      </c>
      <c r="B20" s="69"/>
      <c r="C20" s="69"/>
      <c r="D20" s="16"/>
    </row>
    <row r="21" spans="1:4" x14ac:dyDescent="0.2">
      <c r="A21" s="21"/>
      <c r="B21" s="21"/>
      <c r="C21" s="21"/>
      <c r="D21" s="21"/>
    </row>
    <row r="22" spans="1:4" ht="17" customHeight="1" x14ac:dyDescent="0.2">
      <c r="A22" s="71" t="s">
        <v>50</v>
      </c>
      <c r="B22" s="71"/>
      <c r="C22" s="71"/>
      <c r="D22" s="70"/>
    </row>
    <row r="23" spans="1:4" x14ac:dyDescent="0.2">
      <c r="D23" s="15"/>
    </row>
    <row r="24" spans="1:4" x14ac:dyDescent="0.2">
      <c r="A24" s="78" t="s">
        <v>52</v>
      </c>
      <c r="B24" s="78"/>
      <c r="C24" s="78"/>
    </row>
    <row r="25" spans="1:4" x14ac:dyDescent="0.2">
      <c r="A25" s="79" t="s">
        <v>53</v>
      </c>
      <c r="B25" s="79"/>
      <c r="C25" s="79"/>
    </row>
    <row r="26" spans="1:4" x14ac:dyDescent="0.2">
      <c r="A26" s="79" t="s">
        <v>54</v>
      </c>
      <c r="B26" s="79"/>
      <c r="C26" s="79"/>
    </row>
  </sheetData>
  <sheetProtection algorithmName="SHA-512" hashValue="9PXyoosheCQUpPkTWNdZEONqP+8z9NbC4dKdaCQYMKdax2i5GRnUmwhkVQHT3c2ZOJ/Aex+rJ+f9SuGZJN2hNw==" saltValue="RCcX4W9GiiDVpus71lK0iw==" spinCount="100000" sheet="1" objects="1" scenarios="1"/>
  <mergeCells count="10">
    <mergeCell ref="A26:C26"/>
    <mergeCell ref="A20:C20"/>
    <mergeCell ref="A22:C22"/>
    <mergeCell ref="A1:C2"/>
    <mergeCell ref="A24:C24"/>
    <mergeCell ref="A25:C25"/>
    <mergeCell ref="A15:C15"/>
    <mergeCell ref="A9:C9"/>
    <mergeCell ref="A12:C12"/>
    <mergeCell ref="A5:C5"/>
  </mergeCells>
  <hyperlinks>
    <hyperlink ref="A25:C25" location="'SS - Pricing Breakdown'!A1" display="State School Pricing Breakdown" xr:uid="{F7975BFA-7244-D242-89FE-E7EDB26EEA3E}"/>
    <hyperlink ref="A26:C26" location="'Non SS - Pricing Breakdown'!A1" display="Non-State School Pricing Breakdown" xr:uid="{B86689B2-63BE-1242-9E43-75B0EF8BB64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8"/>
  <sheetViews>
    <sheetView zoomScale="163" zoomScaleNormal="130" workbookViewId="0">
      <selection sqref="A1:I1"/>
    </sheetView>
  </sheetViews>
  <sheetFormatPr baseColWidth="10" defaultColWidth="8.83203125" defaultRowHeight="15" x14ac:dyDescent="0.2"/>
  <cols>
    <col min="1" max="1" width="35.83203125" customWidth="1"/>
    <col min="2" max="2" width="8.83203125" customWidth="1"/>
    <col min="3" max="3" width="9.1640625" customWidth="1"/>
    <col min="5" max="5" width="5.83203125" customWidth="1"/>
    <col min="6" max="6" width="35.83203125" customWidth="1"/>
  </cols>
  <sheetData>
    <row r="1" spans="1:9" ht="26" x14ac:dyDescent="0.35">
      <c r="A1" s="8" t="s">
        <v>0</v>
      </c>
      <c r="B1" s="8"/>
      <c r="C1" s="8"/>
      <c r="D1" s="8"/>
      <c r="E1" s="8"/>
      <c r="F1" s="8"/>
      <c r="G1" s="8"/>
      <c r="H1" s="8"/>
      <c r="I1" s="8"/>
    </row>
    <row r="2" spans="1:9" ht="9.5" customHeight="1" thickBot="1" x14ac:dyDescent="0.25"/>
    <row r="3" spans="1:9" ht="14" customHeight="1" thickBot="1" x14ac:dyDescent="0.25">
      <c r="A3" s="1" t="s">
        <v>1</v>
      </c>
      <c r="B3" s="62" t="s">
        <v>34</v>
      </c>
      <c r="C3" s="61"/>
      <c r="D3" s="11"/>
      <c r="F3" s="1" t="s">
        <v>2</v>
      </c>
    </row>
    <row r="4" spans="1:9" ht="14" customHeight="1" thickBot="1" x14ac:dyDescent="0.25">
      <c r="A4" s="12" t="s">
        <v>36</v>
      </c>
      <c r="B4" s="63">
        <v>15</v>
      </c>
      <c r="C4" s="36"/>
      <c r="F4" s="25" t="s">
        <v>3</v>
      </c>
      <c r="G4" s="24">
        <v>600</v>
      </c>
      <c r="H4" s="23" t="s">
        <v>31</v>
      </c>
      <c r="I4" s="22"/>
    </row>
    <row r="5" spans="1:9" ht="14" customHeight="1" thickBot="1" x14ac:dyDescent="0.25">
      <c r="A5" s="12" t="s">
        <v>35</v>
      </c>
      <c r="B5" s="64">
        <v>20</v>
      </c>
      <c r="C5" s="35"/>
      <c r="D5" s="35"/>
      <c r="F5" s="38"/>
      <c r="G5" s="39"/>
      <c r="H5" s="40"/>
      <c r="I5" s="22"/>
    </row>
    <row r="6" spans="1:9" ht="14" customHeight="1" x14ac:dyDescent="0.2">
      <c r="F6" s="26"/>
    </row>
    <row r="7" spans="1:9" ht="14" customHeight="1" x14ac:dyDescent="0.2">
      <c r="A7" s="1" t="s">
        <v>4</v>
      </c>
      <c r="F7" s="27" t="s">
        <v>5</v>
      </c>
    </row>
    <row r="8" spans="1:9" ht="14" customHeight="1" x14ac:dyDescent="0.2">
      <c r="A8" s="2"/>
      <c r="B8" s="3" t="s">
        <v>6</v>
      </c>
      <c r="C8" s="6" t="s">
        <v>7</v>
      </c>
      <c r="D8" s="3" t="s">
        <v>8</v>
      </c>
      <c r="F8" s="28"/>
      <c r="G8" s="3" t="s">
        <v>6</v>
      </c>
      <c r="H8" s="3" t="s">
        <v>7</v>
      </c>
      <c r="I8" s="3" t="s">
        <v>8</v>
      </c>
    </row>
    <row r="9" spans="1:9" ht="14" customHeight="1" x14ac:dyDescent="0.2">
      <c r="A9" s="4" t="s">
        <v>3</v>
      </c>
      <c r="B9" s="2">
        <v>2</v>
      </c>
      <c r="C9" s="7">
        <v>20</v>
      </c>
      <c r="D9" s="2">
        <f>SUM(B9*C9)</f>
        <v>40</v>
      </c>
      <c r="F9" s="29" t="s">
        <v>3</v>
      </c>
      <c r="G9" s="2">
        <v>2</v>
      </c>
      <c r="H9" s="2">
        <v>60</v>
      </c>
      <c r="I9" s="2">
        <v>120</v>
      </c>
    </row>
    <row r="10" spans="1:9" ht="14" customHeight="1" x14ac:dyDescent="0.2">
      <c r="A10" s="4" t="s">
        <v>9</v>
      </c>
      <c r="B10" s="2">
        <v>1</v>
      </c>
      <c r="C10" s="7">
        <v>15</v>
      </c>
      <c r="D10" s="2">
        <f t="shared" ref="D10:D11" si="0">SUM(B10*C10)</f>
        <v>15</v>
      </c>
      <c r="F10" s="29" t="s">
        <v>10</v>
      </c>
      <c r="G10" s="2">
        <v>1</v>
      </c>
      <c r="H10" s="2">
        <v>15</v>
      </c>
      <c r="I10" s="2">
        <f>SUM(G10*H10)</f>
        <v>15</v>
      </c>
    </row>
    <row r="11" spans="1:9" ht="14" customHeight="1" thickBot="1" x14ac:dyDescent="0.25">
      <c r="A11" s="4" t="s">
        <v>11</v>
      </c>
      <c r="B11" s="2">
        <v>3</v>
      </c>
      <c r="C11" s="13">
        <v>18</v>
      </c>
      <c r="D11" s="17">
        <f t="shared" si="0"/>
        <v>54</v>
      </c>
      <c r="F11" s="29" t="s">
        <v>11</v>
      </c>
      <c r="G11" s="2">
        <v>3</v>
      </c>
      <c r="H11" s="14">
        <v>20</v>
      </c>
      <c r="I11" s="17">
        <f>SUM(G11*H11)</f>
        <v>60</v>
      </c>
    </row>
    <row r="12" spans="1:9" ht="14" customHeight="1" thickBot="1" x14ac:dyDescent="0.25">
      <c r="A12" s="5" t="s">
        <v>12</v>
      </c>
      <c r="C12" t="s">
        <v>8</v>
      </c>
      <c r="D12" s="34">
        <f>SUM(D8:D11)</f>
        <v>109</v>
      </c>
      <c r="F12" s="30" t="s">
        <v>12</v>
      </c>
      <c r="H12" t="s">
        <v>8</v>
      </c>
      <c r="I12" s="34">
        <f>SUM(I8:I11)</f>
        <v>195</v>
      </c>
    </row>
    <row r="13" spans="1:9" ht="14" customHeight="1" x14ac:dyDescent="0.2">
      <c r="F13" s="27"/>
    </row>
    <row r="14" spans="1:9" ht="14" customHeight="1" x14ac:dyDescent="0.2">
      <c r="A14" s="1" t="s">
        <v>13</v>
      </c>
      <c r="F14" s="27" t="s">
        <v>14</v>
      </c>
    </row>
    <row r="15" spans="1:9" ht="14" customHeight="1" x14ac:dyDescent="0.2">
      <c r="A15" s="2"/>
      <c r="B15" s="3" t="s">
        <v>6</v>
      </c>
      <c r="C15" s="3" t="s">
        <v>7</v>
      </c>
      <c r="D15" s="3" t="s">
        <v>8</v>
      </c>
      <c r="F15" s="28"/>
      <c r="G15" s="3" t="s">
        <v>6</v>
      </c>
      <c r="H15" s="3" t="s">
        <v>7</v>
      </c>
      <c r="I15" s="3" t="s">
        <v>8</v>
      </c>
    </row>
    <row r="16" spans="1:9" ht="14" customHeight="1" x14ac:dyDescent="0.2">
      <c r="A16" s="4" t="s">
        <v>3</v>
      </c>
      <c r="B16" s="2">
        <v>2</v>
      </c>
      <c r="C16" s="2">
        <v>20</v>
      </c>
      <c r="D16" s="2">
        <f>SUM(B16*C16)</f>
        <v>40</v>
      </c>
      <c r="F16" s="29" t="s">
        <v>3</v>
      </c>
      <c r="G16" s="2">
        <v>2</v>
      </c>
      <c r="H16" s="2">
        <v>60</v>
      </c>
      <c r="I16" s="2">
        <f>SUM(G16*H16)</f>
        <v>120</v>
      </c>
    </row>
    <row r="17" spans="1:13" ht="14" customHeight="1" x14ac:dyDescent="0.2">
      <c r="A17" s="4" t="s">
        <v>9</v>
      </c>
      <c r="B17" s="2">
        <v>1</v>
      </c>
      <c r="C17" s="2">
        <v>15</v>
      </c>
      <c r="D17" s="2">
        <f t="shared" ref="D17:D18" si="1">SUM(B17*C17)</f>
        <v>15</v>
      </c>
      <c r="F17" s="31" t="s">
        <v>15</v>
      </c>
      <c r="G17" s="2">
        <v>1</v>
      </c>
      <c r="H17" s="2">
        <v>10</v>
      </c>
      <c r="I17" s="2">
        <f t="shared" ref="I17:I19" si="2">SUM(G17*H17)</f>
        <v>10</v>
      </c>
    </row>
    <row r="18" spans="1:13" ht="14" customHeight="1" thickBot="1" x14ac:dyDescent="0.25">
      <c r="A18" s="4" t="s">
        <v>11</v>
      </c>
      <c r="B18" s="2">
        <v>3</v>
      </c>
      <c r="C18" s="14">
        <v>20</v>
      </c>
      <c r="D18" s="17">
        <f t="shared" si="1"/>
        <v>60</v>
      </c>
      <c r="F18" s="29" t="s">
        <v>16</v>
      </c>
      <c r="G18" s="2">
        <v>1</v>
      </c>
      <c r="H18" s="2">
        <v>20</v>
      </c>
      <c r="I18" s="2">
        <f t="shared" si="2"/>
        <v>20</v>
      </c>
    </row>
    <row r="19" spans="1:13" ht="14" customHeight="1" thickBot="1" x14ac:dyDescent="0.25">
      <c r="A19" s="5" t="s">
        <v>12</v>
      </c>
      <c r="C19" t="s">
        <v>8</v>
      </c>
      <c r="D19" s="34">
        <f>SUM(D15:D18)</f>
        <v>115</v>
      </c>
      <c r="F19" s="29" t="s">
        <v>17</v>
      </c>
      <c r="G19" s="2">
        <v>0</v>
      </c>
      <c r="H19" s="2">
        <v>0</v>
      </c>
      <c r="I19" s="17">
        <f t="shared" si="2"/>
        <v>0</v>
      </c>
    </row>
    <row r="20" spans="1:13" ht="14" customHeight="1" thickBot="1" x14ac:dyDescent="0.25">
      <c r="A20" s="1"/>
      <c r="B20" s="1"/>
      <c r="C20" s="1"/>
      <c r="D20" s="1"/>
      <c r="F20" s="30" t="s">
        <v>12</v>
      </c>
      <c r="H20" t="s">
        <v>8</v>
      </c>
      <c r="I20" s="34">
        <f>SUM(I15:I19)</f>
        <v>150</v>
      </c>
    </row>
    <row r="21" spans="1:13" ht="14" customHeight="1" x14ac:dyDescent="0.2">
      <c r="A21" s="1" t="s">
        <v>18</v>
      </c>
      <c r="F21" s="26"/>
    </row>
    <row r="22" spans="1:13" ht="14" customHeight="1" x14ac:dyDescent="0.2">
      <c r="A22" s="2"/>
      <c r="B22" s="3" t="s">
        <v>6</v>
      </c>
      <c r="C22" s="3" t="s">
        <v>7</v>
      </c>
      <c r="D22" s="3" t="s">
        <v>8</v>
      </c>
      <c r="F22" s="27" t="s">
        <v>19</v>
      </c>
    </row>
    <row r="23" spans="1:13" ht="14" customHeight="1" x14ac:dyDescent="0.2">
      <c r="A23" s="4" t="s">
        <v>3</v>
      </c>
      <c r="B23" s="2">
        <v>3</v>
      </c>
      <c r="C23" s="2">
        <v>20</v>
      </c>
      <c r="D23" s="2">
        <f>SUM(B23*C23)</f>
        <v>60</v>
      </c>
      <c r="F23" s="28"/>
      <c r="G23" s="3" t="s">
        <v>6</v>
      </c>
      <c r="H23" s="3" t="s">
        <v>7</v>
      </c>
      <c r="I23" s="3" t="s">
        <v>8</v>
      </c>
    </row>
    <row r="24" spans="1:13" ht="14" customHeight="1" x14ac:dyDescent="0.2">
      <c r="A24" s="4" t="s">
        <v>9</v>
      </c>
      <c r="B24" s="2">
        <v>2</v>
      </c>
      <c r="C24" s="2">
        <v>15</v>
      </c>
      <c r="D24" s="2">
        <f t="shared" ref="D24:D25" si="3">SUM(B24*C24)</f>
        <v>30</v>
      </c>
      <c r="F24" s="29" t="s">
        <v>3</v>
      </c>
      <c r="G24" s="2">
        <v>3</v>
      </c>
      <c r="H24" s="2">
        <v>60</v>
      </c>
      <c r="I24" s="2">
        <f>SUM(G24*H24)</f>
        <v>180</v>
      </c>
    </row>
    <row r="25" spans="1:13" ht="14" customHeight="1" thickBot="1" x14ac:dyDescent="0.25">
      <c r="A25" s="4" t="s">
        <v>11</v>
      </c>
      <c r="B25" s="2">
        <v>6</v>
      </c>
      <c r="C25" s="14">
        <v>18</v>
      </c>
      <c r="D25" s="17">
        <f t="shared" si="3"/>
        <v>108</v>
      </c>
      <c r="F25" s="29" t="s">
        <v>15</v>
      </c>
      <c r="G25" s="2">
        <v>2</v>
      </c>
      <c r="H25" s="2">
        <v>10</v>
      </c>
      <c r="I25" s="2">
        <f t="shared" ref="I25" si="4">SUM(G25*H25)</f>
        <v>20</v>
      </c>
    </row>
    <row r="26" spans="1:13" ht="14" customHeight="1" thickBot="1" x14ac:dyDescent="0.25">
      <c r="A26" s="5" t="s">
        <v>12</v>
      </c>
      <c r="C26" t="s">
        <v>8</v>
      </c>
      <c r="D26" s="34">
        <f>SUM(D22:D25)</f>
        <v>198</v>
      </c>
      <c r="F26" s="29" t="s">
        <v>16</v>
      </c>
      <c r="G26" s="2">
        <v>2</v>
      </c>
      <c r="H26" s="2">
        <v>20</v>
      </c>
      <c r="I26" s="2">
        <f>SUM(G26*H26)</f>
        <v>40</v>
      </c>
    </row>
    <row r="27" spans="1:13" ht="14" customHeight="1" thickBot="1" x14ac:dyDescent="0.25">
      <c r="F27" s="29" t="s">
        <v>17</v>
      </c>
      <c r="G27" s="2">
        <v>0</v>
      </c>
      <c r="H27" s="2">
        <v>0</v>
      </c>
      <c r="I27" s="17">
        <f>SUM(G27*H27)</f>
        <v>0</v>
      </c>
    </row>
    <row r="28" spans="1:13" ht="14" customHeight="1" thickBot="1" x14ac:dyDescent="0.25">
      <c r="A28" s="1" t="s">
        <v>20</v>
      </c>
      <c r="F28" s="5" t="s">
        <v>12</v>
      </c>
      <c r="H28" t="s">
        <v>8</v>
      </c>
      <c r="I28" s="34">
        <f>SUM(I23:I27)</f>
        <v>240</v>
      </c>
    </row>
    <row r="29" spans="1:13" ht="14" customHeight="1" x14ac:dyDescent="0.2">
      <c r="A29" s="2"/>
      <c r="B29" s="3" t="s">
        <v>6</v>
      </c>
      <c r="C29" s="3" t="s">
        <v>7</v>
      </c>
      <c r="D29" s="3" t="s">
        <v>8</v>
      </c>
      <c r="F29" s="20"/>
      <c r="G29" s="20"/>
      <c r="H29" s="20"/>
      <c r="I29" s="20"/>
    </row>
    <row r="30" spans="1:13" ht="14" customHeight="1" x14ac:dyDescent="0.2">
      <c r="A30" s="4" t="s">
        <v>3</v>
      </c>
      <c r="B30" s="2">
        <v>3</v>
      </c>
      <c r="C30" s="2">
        <v>20</v>
      </c>
      <c r="D30" s="2">
        <f>SUM(B30*C30)</f>
        <v>60</v>
      </c>
      <c r="F30" s="41" t="s">
        <v>38</v>
      </c>
      <c r="G30" s="41"/>
      <c r="H30" s="41"/>
      <c r="I30" s="41"/>
    </row>
    <row r="31" spans="1:13" ht="14" customHeight="1" x14ac:dyDescent="0.2">
      <c r="A31" s="4" t="s">
        <v>9</v>
      </c>
      <c r="B31" s="2">
        <v>2</v>
      </c>
      <c r="C31" s="2">
        <v>15</v>
      </c>
      <c r="D31" s="2">
        <f t="shared" ref="D31:D32" si="5">SUM(B31*C31)</f>
        <v>30</v>
      </c>
      <c r="F31" s="18"/>
      <c r="G31" s="18"/>
      <c r="H31" s="18"/>
      <c r="I31" s="18"/>
      <c r="J31" s="19"/>
      <c r="K31" s="19"/>
      <c r="L31" s="19"/>
      <c r="M31" s="19"/>
    </row>
    <row r="32" spans="1:13" ht="14" customHeight="1" thickBot="1" x14ac:dyDescent="0.25">
      <c r="A32" s="4" t="s">
        <v>11</v>
      </c>
      <c r="B32" s="2">
        <v>6</v>
      </c>
      <c r="C32" s="14">
        <v>20</v>
      </c>
      <c r="D32" s="17">
        <f t="shared" si="5"/>
        <v>120</v>
      </c>
      <c r="F32" s="10" t="s">
        <v>21</v>
      </c>
      <c r="G32" s="10"/>
      <c r="H32" s="10"/>
      <c r="I32" s="10"/>
      <c r="J32" s="19"/>
      <c r="K32" s="19"/>
      <c r="L32" s="19"/>
      <c r="M32" s="19"/>
    </row>
    <row r="33" spans="1:13" ht="14" customHeight="1" thickBot="1" x14ac:dyDescent="0.25">
      <c r="A33" s="5" t="s">
        <v>12</v>
      </c>
      <c r="C33" t="s">
        <v>8</v>
      </c>
      <c r="D33" s="34">
        <f>SUM(D29:D32)</f>
        <v>210</v>
      </c>
      <c r="F33" s="9"/>
      <c r="G33" s="9"/>
      <c r="H33" s="9"/>
      <c r="I33" s="9"/>
      <c r="J33" s="19"/>
      <c r="K33" s="19"/>
      <c r="L33" s="19"/>
      <c r="M33" s="19"/>
    </row>
    <row r="34" spans="1:13" ht="14" customHeight="1" x14ac:dyDescent="0.2"/>
    <row r="35" spans="1:13" ht="14" customHeight="1" x14ac:dyDescent="0.2">
      <c r="A35" s="10" t="s">
        <v>32</v>
      </c>
      <c r="B35" s="10"/>
      <c r="C35" s="10"/>
      <c r="D35" s="10"/>
    </row>
    <row r="36" spans="1:13" x14ac:dyDescent="0.2">
      <c r="A36" s="9"/>
      <c r="B36" s="9"/>
      <c r="C36" s="9"/>
      <c r="D36" s="9"/>
    </row>
    <row r="37" spans="1:13" x14ac:dyDescent="0.2">
      <c r="A37" s="10" t="s">
        <v>37</v>
      </c>
      <c r="B37" s="10"/>
      <c r="C37" s="10"/>
      <c r="D37" s="10"/>
      <c r="F37" s="20"/>
      <c r="G37" s="20"/>
      <c r="H37" s="20"/>
      <c r="I37" s="20"/>
    </row>
    <row r="38" spans="1:13" x14ac:dyDescent="0.2">
      <c r="A38" s="9" t="s">
        <v>33</v>
      </c>
      <c r="B38" s="9"/>
      <c r="C38" s="9"/>
      <c r="D38" s="9"/>
    </row>
  </sheetData>
  <sheetProtection algorithmName="SHA-512" hashValue="oOT4wCLhVqwXpmZLDgjEYT59tWmQI6KKbHfpIJKwvut7WX6x8yfTyjS8xG9ey62jo7qZjUwmQvFcZWdvPMdpsw==" saltValue="PlFXH/Jy2Unx1qXi8BHVyQ==" spinCount="100000" sheet="1" objects="1" scenarios="1"/>
  <mergeCells count="9">
    <mergeCell ref="A38:D38"/>
    <mergeCell ref="F30:I30"/>
    <mergeCell ref="A36:D36"/>
    <mergeCell ref="A1:I1"/>
    <mergeCell ref="A37:D37"/>
    <mergeCell ref="F33:I33"/>
    <mergeCell ref="F31:I31"/>
    <mergeCell ref="F32:I32"/>
    <mergeCell ref="A35:D35"/>
  </mergeCells>
  <pageMargins left="0.70866141732283472" right="0.70866141732283472" top="0.55118110236220474" bottom="0.55118110236220474" header="0.31496062992125984" footer="0.31496062992125984"/>
  <pageSetup paperSize="9" scale="7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60BA24-7634-AB4C-B30D-6F5E64EFDF04}">
  <sheetPr>
    <pageSetUpPr fitToPage="1"/>
  </sheetPr>
  <dimension ref="A1:M42"/>
  <sheetViews>
    <sheetView zoomScale="163" zoomScaleNormal="130" workbookViewId="0">
      <selection sqref="A1:I1"/>
    </sheetView>
  </sheetViews>
  <sheetFormatPr baseColWidth="10" defaultColWidth="8.83203125" defaultRowHeight="15" x14ac:dyDescent="0.2"/>
  <cols>
    <col min="1" max="1" width="35.83203125" customWidth="1"/>
    <col min="2" max="2" width="10.1640625" customWidth="1"/>
    <col min="3" max="3" width="9.1640625" customWidth="1"/>
    <col min="5" max="5" width="5.83203125" customWidth="1"/>
    <col min="6" max="6" width="35.83203125" customWidth="1"/>
    <col min="11" max="11" width="17.1640625" customWidth="1"/>
  </cols>
  <sheetData>
    <row r="1" spans="1:12" ht="26" x14ac:dyDescent="0.35">
      <c r="A1" s="8" t="s">
        <v>44</v>
      </c>
      <c r="B1" s="8"/>
      <c r="C1" s="8"/>
      <c r="D1" s="8"/>
      <c r="E1" s="8"/>
      <c r="F1" s="8"/>
      <c r="G1" s="8"/>
      <c r="H1" s="8"/>
      <c r="I1" s="8"/>
    </row>
    <row r="2" spans="1:12" ht="9.5" customHeight="1" thickBot="1" x14ac:dyDescent="0.25"/>
    <row r="3" spans="1:12" ht="14" customHeight="1" thickBot="1" x14ac:dyDescent="0.25">
      <c r="A3" s="1" t="s">
        <v>1</v>
      </c>
      <c r="B3" s="37" t="s">
        <v>42</v>
      </c>
      <c r="D3" s="11"/>
      <c r="F3" s="1" t="s">
        <v>2</v>
      </c>
    </row>
    <row r="4" spans="1:12" ht="14" customHeight="1" thickBot="1" x14ac:dyDescent="0.25">
      <c r="A4" s="12" t="s">
        <v>36</v>
      </c>
      <c r="B4" s="33">
        <v>18</v>
      </c>
      <c r="F4" s="25" t="s">
        <v>3</v>
      </c>
      <c r="G4" s="24">
        <v>750</v>
      </c>
      <c r="H4" s="23" t="s">
        <v>31</v>
      </c>
      <c r="I4" s="22"/>
    </row>
    <row r="5" spans="1:12" ht="14" customHeight="1" x14ac:dyDescent="0.2">
      <c r="A5" s="12" t="s">
        <v>35</v>
      </c>
      <c r="B5" s="32">
        <v>25</v>
      </c>
      <c r="D5" s="35"/>
      <c r="F5" s="38"/>
      <c r="G5" s="39"/>
      <c r="H5" s="40"/>
      <c r="I5" s="22"/>
    </row>
    <row r="6" spans="1:12" ht="14" customHeight="1" x14ac:dyDescent="0.2">
      <c r="F6" s="26"/>
    </row>
    <row r="7" spans="1:12" ht="14" customHeight="1" x14ac:dyDescent="0.2">
      <c r="A7" s="1" t="s">
        <v>4</v>
      </c>
      <c r="F7" s="27" t="s">
        <v>5</v>
      </c>
    </row>
    <row r="8" spans="1:12" ht="14" customHeight="1" x14ac:dyDescent="0.2">
      <c r="A8" s="2"/>
      <c r="B8" s="3" t="s">
        <v>6</v>
      </c>
      <c r="C8" s="6" t="s">
        <v>7</v>
      </c>
      <c r="D8" s="3" t="s">
        <v>8</v>
      </c>
      <c r="F8" s="28"/>
      <c r="G8" s="3" t="s">
        <v>6</v>
      </c>
      <c r="H8" s="3" t="s">
        <v>7</v>
      </c>
      <c r="I8" s="3" t="s">
        <v>8</v>
      </c>
    </row>
    <row r="9" spans="1:12" ht="14" customHeight="1" x14ac:dyDescent="0.2">
      <c r="A9" s="4" t="s">
        <v>3</v>
      </c>
      <c r="B9" s="2">
        <v>2</v>
      </c>
      <c r="C9" s="2">
        <f>L11</f>
        <v>25</v>
      </c>
      <c r="D9" s="2">
        <f>SUM(B9*C9)</f>
        <v>50</v>
      </c>
      <c r="F9" s="58" t="s">
        <v>3</v>
      </c>
      <c r="G9" s="2">
        <v>2</v>
      </c>
      <c r="H9" s="2">
        <v>75</v>
      </c>
      <c r="I9" s="2">
        <v>120</v>
      </c>
    </row>
    <row r="10" spans="1:12" ht="14" customHeight="1" x14ac:dyDescent="0.2">
      <c r="A10" s="4" t="s">
        <v>9</v>
      </c>
      <c r="B10" s="2">
        <v>1</v>
      </c>
      <c r="C10" s="2">
        <f>L12</f>
        <v>19</v>
      </c>
      <c r="D10" s="2">
        <f t="shared" ref="D10:D11" si="0">SUM(B10*C10)</f>
        <v>19</v>
      </c>
      <c r="F10" s="58" t="s">
        <v>10</v>
      </c>
      <c r="G10" s="2">
        <v>1</v>
      </c>
      <c r="H10" s="2">
        <v>19</v>
      </c>
      <c r="I10" s="2">
        <f>SUM(G10*H10)</f>
        <v>19</v>
      </c>
    </row>
    <row r="11" spans="1:12" ht="14" customHeight="1" x14ac:dyDescent="0.2">
      <c r="A11" s="4" t="s">
        <v>11</v>
      </c>
      <c r="B11" s="2">
        <v>3</v>
      </c>
      <c r="C11" s="14">
        <v>18</v>
      </c>
      <c r="D11" s="2">
        <f t="shared" si="0"/>
        <v>54</v>
      </c>
      <c r="F11" s="58" t="s">
        <v>11</v>
      </c>
      <c r="G11" s="2">
        <v>3</v>
      </c>
      <c r="H11" s="14">
        <v>20</v>
      </c>
      <c r="I11" s="2">
        <f>SUM(G11*H11)</f>
        <v>60</v>
      </c>
      <c r="K11" t="s">
        <v>3</v>
      </c>
      <c r="L11">
        <v>25</v>
      </c>
    </row>
    <row r="12" spans="1:12" ht="14" customHeight="1" x14ac:dyDescent="0.2">
      <c r="A12" s="60" t="s">
        <v>46</v>
      </c>
      <c r="B12" s="60">
        <v>3</v>
      </c>
      <c r="C12" s="60">
        <f>C11*0.1</f>
        <v>1.8</v>
      </c>
      <c r="D12" s="60">
        <f>C12*B12</f>
        <v>5.4</v>
      </c>
      <c r="F12" s="65" t="s">
        <v>45</v>
      </c>
      <c r="G12" s="60">
        <v>3</v>
      </c>
      <c r="H12" s="60">
        <f>H11*0.1</f>
        <v>2</v>
      </c>
      <c r="I12" s="60">
        <f>H12*G12</f>
        <v>6</v>
      </c>
      <c r="K12" t="s">
        <v>47</v>
      </c>
      <c r="L12">
        <v>19</v>
      </c>
    </row>
    <row r="13" spans="1:12" ht="14" customHeight="1" thickBot="1" x14ac:dyDescent="0.25">
      <c r="A13" s="5" t="s">
        <v>12</v>
      </c>
      <c r="C13" t="s">
        <v>8</v>
      </c>
      <c r="D13" s="59">
        <f>SUM(D8:D12)</f>
        <v>128.4</v>
      </c>
      <c r="F13" s="30" t="s">
        <v>12</v>
      </c>
      <c r="H13" t="s">
        <v>8</v>
      </c>
      <c r="I13" s="59">
        <f>SUM(I8:I12)</f>
        <v>205</v>
      </c>
    </row>
    <row r="14" spans="1:12" ht="14" customHeight="1" x14ac:dyDescent="0.2">
      <c r="F14" s="27"/>
    </row>
    <row r="15" spans="1:12" ht="14" customHeight="1" x14ac:dyDescent="0.2">
      <c r="A15" s="1" t="s">
        <v>13</v>
      </c>
      <c r="F15" s="27" t="s">
        <v>14</v>
      </c>
    </row>
    <row r="16" spans="1:12" ht="14" customHeight="1" x14ac:dyDescent="0.2">
      <c r="A16" s="2"/>
      <c r="B16" s="3" t="s">
        <v>6</v>
      </c>
      <c r="C16" s="3" t="s">
        <v>7</v>
      </c>
      <c r="D16" s="3" t="s">
        <v>8</v>
      </c>
      <c r="F16" s="28"/>
      <c r="G16" s="3" t="s">
        <v>6</v>
      </c>
      <c r="H16" s="3" t="s">
        <v>7</v>
      </c>
      <c r="I16" s="3" t="s">
        <v>8</v>
      </c>
    </row>
    <row r="17" spans="1:9" ht="14" customHeight="1" x14ac:dyDescent="0.2">
      <c r="A17" s="4" t="s">
        <v>3</v>
      </c>
      <c r="B17" s="2">
        <v>2</v>
      </c>
      <c r="C17" s="2">
        <f>L11</f>
        <v>25</v>
      </c>
      <c r="D17" s="2">
        <f>SUM(B17*C17)</f>
        <v>50</v>
      </c>
      <c r="F17" s="29" t="s">
        <v>3</v>
      </c>
      <c r="G17" s="2">
        <v>2</v>
      </c>
      <c r="H17" s="2">
        <v>75</v>
      </c>
      <c r="I17" s="2">
        <f>SUM(G17*H17)</f>
        <v>150</v>
      </c>
    </row>
    <row r="18" spans="1:9" ht="14" customHeight="1" x14ac:dyDescent="0.2">
      <c r="A18" s="4" t="s">
        <v>9</v>
      </c>
      <c r="B18" s="2">
        <v>1</v>
      </c>
      <c r="C18" s="2">
        <f>L12</f>
        <v>19</v>
      </c>
      <c r="D18" s="2">
        <f t="shared" ref="D18:D20" si="1">SUM(B18*C18)</f>
        <v>19</v>
      </c>
      <c r="F18" s="31" t="s">
        <v>15</v>
      </c>
      <c r="G18" s="2">
        <v>1</v>
      </c>
      <c r="H18" s="2">
        <v>12.5</v>
      </c>
      <c r="I18" s="2">
        <f t="shared" ref="I18:I21" si="2">SUM(G18*H18)</f>
        <v>12.5</v>
      </c>
    </row>
    <row r="19" spans="1:9" ht="14" customHeight="1" x14ac:dyDescent="0.2">
      <c r="A19" s="4" t="s">
        <v>11</v>
      </c>
      <c r="B19" s="2">
        <v>3</v>
      </c>
      <c r="C19" s="14">
        <v>20</v>
      </c>
      <c r="D19" s="2">
        <f>SUM(B19*C19)</f>
        <v>60</v>
      </c>
      <c r="F19" s="29" t="s">
        <v>16</v>
      </c>
      <c r="G19" s="2">
        <v>1</v>
      </c>
      <c r="H19" s="2">
        <v>25</v>
      </c>
      <c r="I19" s="2">
        <f>SUM(G19*H19)</f>
        <v>25</v>
      </c>
    </row>
    <row r="20" spans="1:9" ht="14" customHeight="1" thickBot="1" x14ac:dyDescent="0.25">
      <c r="A20" s="60" t="s">
        <v>46</v>
      </c>
      <c r="B20" s="60">
        <v>3</v>
      </c>
      <c r="C20" s="60">
        <f>C19*0.1</f>
        <v>2</v>
      </c>
      <c r="D20" s="60">
        <f>C20*B20</f>
        <v>6</v>
      </c>
      <c r="F20" s="29" t="s">
        <v>17</v>
      </c>
      <c r="G20" s="2">
        <v>0</v>
      </c>
      <c r="H20" s="2">
        <v>0</v>
      </c>
      <c r="I20" s="17">
        <f>SUM(G20*H20)</f>
        <v>0</v>
      </c>
    </row>
    <row r="21" spans="1:9" ht="14" customHeight="1" thickBot="1" x14ac:dyDescent="0.25">
      <c r="A21" s="5" t="s">
        <v>12</v>
      </c>
      <c r="C21" t="s">
        <v>8</v>
      </c>
      <c r="D21" s="59">
        <f>SUM(D16:D19)</f>
        <v>129</v>
      </c>
      <c r="F21" s="30" t="s">
        <v>12</v>
      </c>
      <c r="H21" t="s">
        <v>8</v>
      </c>
      <c r="I21" s="34">
        <f>SUM(I16:I20)</f>
        <v>187.5</v>
      </c>
    </row>
    <row r="22" spans="1:9" ht="14" customHeight="1" x14ac:dyDescent="0.2">
      <c r="A22" s="1"/>
      <c r="B22" s="1"/>
      <c r="C22" s="1"/>
      <c r="D22" s="1"/>
    </row>
    <row r="23" spans="1:9" ht="14" customHeight="1" x14ac:dyDescent="0.2">
      <c r="A23" s="1" t="s">
        <v>18</v>
      </c>
      <c r="F23" s="26"/>
    </row>
    <row r="24" spans="1:9" ht="14" customHeight="1" x14ac:dyDescent="0.2">
      <c r="A24" s="2"/>
      <c r="B24" s="3" t="s">
        <v>6</v>
      </c>
      <c r="C24" s="3" t="s">
        <v>7</v>
      </c>
      <c r="D24" s="3" t="s">
        <v>8</v>
      </c>
      <c r="F24" s="27" t="s">
        <v>19</v>
      </c>
    </row>
    <row r="25" spans="1:9" ht="14" customHeight="1" x14ac:dyDescent="0.2">
      <c r="A25" s="4" t="s">
        <v>3</v>
      </c>
      <c r="B25" s="2">
        <v>3</v>
      </c>
      <c r="C25" s="2">
        <f>L11</f>
        <v>25</v>
      </c>
      <c r="D25" s="2">
        <f>SUM(B25*C25)</f>
        <v>75</v>
      </c>
      <c r="F25" s="28"/>
      <c r="G25" s="3" t="s">
        <v>6</v>
      </c>
      <c r="H25" s="3" t="s">
        <v>7</v>
      </c>
      <c r="I25" s="3" t="s">
        <v>8</v>
      </c>
    </row>
    <row r="26" spans="1:9" ht="14" customHeight="1" x14ac:dyDescent="0.2">
      <c r="A26" s="4" t="s">
        <v>9</v>
      </c>
      <c r="B26" s="2">
        <v>2</v>
      </c>
      <c r="C26" s="2">
        <f>L12</f>
        <v>19</v>
      </c>
      <c r="D26" s="2">
        <f t="shared" ref="D26:D28" si="3">SUM(B26*C26)</f>
        <v>38</v>
      </c>
      <c r="F26" s="29" t="s">
        <v>3</v>
      </c>
      <c r="G26" s="2">
        <v>3</v>
      </c>
      <c r="H26" s="2">
        <v>75</v>
      </c>
      <c r="I26" s="2">
        <f>SUM(G26*H26)</f>
        <v>225</v>
      </c>
    </row>
    <row r="27" spans="1:9" ht="14" customHeight="1" x14ac:dyDescent="0.2">
      <c r="A27" s="4" t="s">
        <v>11</v>
      </c>
      <c r="B27" s="2">
        <v>6</v>
      </c>
      <c r="C27" s="14">
        <v>18</v>
      </c>
      <c r="D27" s="2">
        <f>SUM(B27*C27)</f>
        <v>108</v>
      </c>
      <c r="F27" s="29" t="s">
        <v>15</v>
      </c>
      <c r="G27" s="2">
        <v>2</v>
      </c>
      <c r="H27" s="2">
        <v>12.5</v>
      </c>
      <c r="I27" s="2">
        <f t="shared" ref="I27" si="4">SUM(G27*H27)</f>
        <v>25</v>
      </c>
    </row>
    <row r="28" spans="1:9" ht="14" customHeight="1" x14ac:dyDescent="0.2">
      <c r="A28" s="60" t="s">
        <v>46</v>
      </c>
      <c r="B28" s="60">
        <v>6</v>
      </c>
      <c r="C28" s="60">
        <f>C27*0.1</f>
        <v>1.8</v>
      </c>
      <c r="D28" s="60">
        <f>C28*B28</f>
        <v>10.8</v>
      </c>
      <c r="F28" s="29" t="s">
        <v>16</v>
      </c>
      <c r="G28" s="2">
        <v>2</v>
      </c>
      <c r="H28" s="2">
        <v>25</v>
      </c>
      <c r="I28" s="2">
        <f>SUM(G28*H28)</f>
        <v>50</v>
      </c>
    </row>
    <row r="29" spans="1:9" ht="14" customHeight="1" thickBot="1" x14ac:dyDescent="0.25">
      <c r="A29" s="5" t="s">
        <v>12</v>
      </c>
      <c r="C29" t="s">
        <v>8</v>
      </c>
      <c r="D29" s="59">
        <f>SUM(D24:D27)</f>
        <v>221</v>
      </c>
      <c r="F29" s="29" t="s">
        <v>17</v>
      </c>
      <c r="G29" s="2">
        <v>0</v>
      </c>
      <c r="H29" s="2">
        <v>0</v>
      </c>
      <c r="I29" s="17">
        <f>SUM(G29*H29)</f>
        <v>0</v>
      </c>
    </row>
    <row r="30" spans="1:9" ht="14" customHeight="1" thickBot="1" x14ac:dyDescent="0.25">
      <c r="F30" s="5" t="s">
        <v>12</v>
      </c>
      <c r="H30" t="s">
        <v>8</v>
      </c>
      <c r="I30" s="34">
        <f>SUM(I25:I29)</f>
        <v>300</v>
      </c>
    </row>
    <row r="31" spans="1:9" ht="14" customHeight="1" x14ac:dyDescent="0.2">
      <c r="A31" s="1" t="s">
        <v>20</v>
      </c>
    </row>
    <row r="32" spans="1:9" ht="14" customHeight="1" x14ac:dyDescent="0.2">
      <c r="A32" s="2"/>
      <c r="B32" s="3" t="s">
        <v>6</v>
      </c>
      <c r="C32" s="3" t="s">
        <v>7</v>
      </c>
      <c r="D32" s="3" t="s">
        <v>8</v>
      </c>
      <c r="F32" s="20"/>
      <c r="G32" s="20"/>
      <c r="H32" s="20"/>
      <c r="I32" s="20"/>
    </row>
    <row r="33" spans="1:13" ht="14" customHeight="1" x14ac:dyDescent="0.2">
      <c r="A33" s="4" t="s">
        <v>3</v>
      </c>
      <c r="B33" s="2">
        <v>3</v>
      </c>
      <c r="C33" s="2">
        <f>L11</f>
        <v>25</v>
      </c>
      <c r="D33" s="2">
        <f>SUM(B33*C33)</f>
        <v>75</v>
      </c>
      <c r="F33" s="41" t="s">
        <v>38</v>
      </c>
      <c r="G33" s="41"/>
      <c r="H33" s="41"/>
      <c r="I33" s="41"/>
    </row>
    <row r="34" spans="1:13" ht="14" customHeight="1" x14ac:dyDescent="0.2">
      <c r="A34" s="4" t="s">
        <v>9</v>
      </c>
      <c r="B34" s="2">
        <v>2</v>
      </c>
      <c r="C34" s="2">
        <f>L12</f>
        <v>19</v>
      </c>
      <c r="D34" s="2">
        <f t="shared" ref="D34:D36" si="5">SUM(B34*C34)</f>
        <v>38</v>
      </c>
      <c r="F34" s="18"/>
      <c r="G34" s="18"/>
      <c r="H34" s="18"/>
      <c r="I34" s="18"/>
      <c r="J34" s="19"/>
      <c r="K34" s="19"/>
      <c r="L34" s="19"/>
      <c r="M34" s="19"/>
    </row>
    <row r="35" spans="1:13" ht="14" customHeight="1" x14ac:dyDescent="0.2">
      <c r="A35" s="4" t="s">
        <v>11</v>
      </c>
      <c r="B35" s="2">
        <v>6</v>
      </c>
      <c r="C35" s="14">
        <v>20</v>
      </c>
      <c r="D35" s="2">
        <f>SUM(B35*C35)</f>
        <v>120</v>
      </c>
      <c r="F35" s="21"/>
      <c r="G35" s="21"/>
      <c r="H35" s="21"/>
      <c r="I35" s="21"/>
      <c r="J35" s="19"/>
      <c r="K35" s="19"/>
      <c r="L35" s="19"/>
      <c r="M35" s="19"/>
    </row>
    <row r="36" spans="1:13" ht="14" customHeight="1" x14ac:dyDescent="0.2">
      <c r="A36" s="60" t="s">
        <v>46</v>
      </c>
      <c r="B36" s="60">
        <v>6</v>
      </c>
      <c r="C36" s="60">
        <f>C35*0.1</f>
        <v>2</v>
      </c>
      <c r="D36" s="60">
        <f>C36*B36</f>
        <v>12</v>
      </c>
      <c r="F36" s="66" t="s">
        <v>49</v>
      </c>
      <c r="G36" s="66"/>
      <c r="H36" s="66"/>
      <c r="I36" s="66"/>
      <c r="J36" s="19"/>
      <c r="K36" s="19"/>
      <c r="L36" s="19"/>
      <c r="M36" s="19"/>
    </row>
    <row r="37" spans="1:13" ht="14" customHeight="1" thickBot="1" x14ac:dyDescent="0.25">
      <c r="A37" s="5" t="s">
        <v>12</v>
      </c>
      <c r="C37" t="s">
        <v>8</v>
      </c>
      <c r="D37" s="59">
        <f>SUM(D32:D35)</f>
        <v>233</v>
      </c>
      <c r="F37" s="66"/>
      <c r="G37" s="66"/>
      <c r="H37" s="66"/>
      <c r="I37" s="66"/>
      <c r="J37" s="19"/>
      <c r="K37" s="19"/>
      <c r="L37" s="19"/>
      <c r="M37" s="19"/>
    </row>
    <row r="38" spans="1:13" ht="14" customHeight="1" x14ac:dyDescent="0.2">
      <c r="F38" s="67" t="s">
        <v>21</v>
      </c>
      <c r="G38" s="67"/>
      <c r="H38" s="67"/>
      <c r="I38" s="67"/>
    </row>
    <row r="39" spans="1:13" ht="14" customHeight="1" x14ac:dyDescent="0.2">
      <c r="A39" s="67" t="s">
        <v>32</v>
      </c>
      <c r="B39" s="67"/>
      <c r="C39" s="67"/>
      <c r="D39" s="67"/>
    </row>
    <row r="40" spans="1:13" ht="15" customHeight="1" x14ac:dyDescent="0.2">
      <c r="A40" s="68" t="s">
        <v>48</v>
      </c>
      <c r="B40" s="68"/>
      <c r="C40" s="68"/>
      <c r="D40" s="68"/>
    </row>
    <row r="41" spans="1:13" ht="28" customHeight="1" x14ac:dyDescent="0.2">
      <c r="A41" s="68"/>
      <c r="B41" s="68"/>
      <c r="C41" s="68"/>
      <c r="D41" s="68"/>
      <c r="F41" s="20"/>
      <c r="G41" s="20"/>
      <c r="H41" s="20"/>
      <c r="I41" s="20"/>
    </row>
    <row r="42" spans="1:13" x14ac:dyDescent="0.2">
      <c r="A42" s="20"/>
      <c r="B42" s="20"/>
      <c r="C42" s="20"/>
      <c r="D42" s="20"/>
    </row>
  </sheetData>
  <sheetProtection algorithmName="SHA-512" hashValue="W/b4Ozx0jao2mIChfBSW9Ouu2KQNnKiZGMuVghdzbBe9AZw37OSFldOe5Gz4ruVXXBbtntAEKVrDRelpwUHW/Q==" saltValue="S6WU7PeLBf80bMaRpN8mKg==" spinCount="100000" sheet="1" objects="1" scenarios="1"/>
  <mergeCells count="7">
    <mergeCell ref="A39:D39"/>
    <mergeCell ref="F36:I37"/>
    <mergeCell ref="A40:D41"/>
    <mergeCell ref="A1:I1"/>
    <mergeCell ref="F33:I33"/>
    <mergeCell ref="F34:I34"/>
    <mergeCell ref="F38:I38"/>
  </mergeCells>
  <pageMargins left="0.70866141732283472" right="0.70866141732283472" top="0.55118110236220474" bottom="0.55118110236220474" header="0.31496062992125984" footer="0.31496062992125984"/>
  <pageSetup paperSize="9" scale="7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PModeratedDate xmlns="a5ed42fb-032c-4e85-b507-930c55cbcd91">2026-10-01T06:54:57+00:00</PPModeratedDate>
    <PPLastReviewedDate xmlns="a5ed42fb-032c-4e85-b507-930c55cbcd91">2026-10-01T06:54:57+00:00</PPLastReviewedDate>
    <PPSubmittedDate xmlns="a5ed42fb-032c-4e85-b507-930c55cbcd91">2026-10-01T06:54:49+00:00</PPSubmittedDate>
    <PPContentOwner xmlns="a5ed42fb-032c-4e85-b507-930c55cbcd91">
      <UserInfo>
        <DisplayName>GRAHAM, Tommis</DisplayName>
        <AccountId>104</AccountId>
        <AccountType/>
      </UserInfo>
    </PPContentOwner>
    <PPPublishedNotificationAddresses xmlns="a5ed42fb-032c-4e85-b507-930c55cbcd91" xsi:nil="true"/>
    <PPReferenceNumber xmlns="a5ed42fb-032c-4e85-b507-930c55cbcd91" xsi:nil="true"/>
    <PPLastReviewedBy xmlns="a5ed42fb-032c-4e85-b507-930c55cbcd91">
      <UserInfo>
        <DisplayName>GRAHAM, Tommis</DisplayName>
        <AccountId>104</AccountId>
        <AccountType/>
      </UserInfo>
    </PPLastReviewedBy>
    <PPContentAuthor xmlns="a5ed42fb-032c-4e85-b507-930c55cbcd91">
      <UserInfo>
        <DisplayName>GRAHAM, Tommis</DisplayName>
        <AccountId>104</AccountId>
        <AccountType/>
      </UserInfo>
    </PPContentAuthor>
    <PPContentApprover xmlns="a5ed42fb-032c-4e85-b507-930c55cbcd91">
      <UserInfo>
        <DisplayName>GRAHAM, Tommis</DisplayName>
        <AccountId>104</AccountId>
        <AccountType/>
      </UserInfo>
    </PPContentApprover>
    <PublishingExpirationDate xmlns="http://schemas.microsoft.com/sharepoint/v3" xsi:nil="true"/>
    <PPSubmittedBy xmlns="a5ed42fb-032c-4e85-b507-930c55cbcd91">
      <UserInfo>
        <DisplayName>GRAHAM, Tommis</DisplayName>
        <AccountId>104</AccountId>
        <AccountType/>
      </UserInfo>
    </PPSubmittedBy>
    <PublishingStartDate xmlns="http://schemas.microsoft.com/sharepoint/v3" xsi:nil="true"/>
    <PPModeratedBy xmlns="a5ed42fb-032c-4e85-b507-930c55cbcd91">
      <UserInfo>
        <DisplayName>GRAHAM, Tommis</DisplayName>
        <AccountId>104</AccountId>
        <AccountType/>
      </UserInfo>
    </PPModeratedBy>
    <PPReviewDate xmlns="a5ed42fb-032c-4e85-b507-930c55cbcd91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E4B8FF76050A043B88DFF691EB67B8F" ma:contentTypeVersion="1" ma:contentTypeDescription="Create a new document." ma:contentTypeScope="" ma:versionID="a6186d0d40a99d331c3cca25ef2c051e">
  <xsd:schema xmlns:xsd="http://www.w3.org/2001/XMLSchema" xmlns:xs="http://www.w3.org/2001/XMLSchema" xmlns:p="http://schemas.microsoft.com/office/2006/metadata/properties" xmlns:ns1="http://schemas.microsoft.com/sharepoint/v3" xmlns:ns2="a5ed42fb-032c-4e85-b507-930c55cbcd91" targetNamespace="http://schemas.microsoft.com/office/2006/metadata/properties" ma:root="true" ma:fieldsID="d1b41bdbe2fd5586811fe8b36b22fc8b" ns1:_="" ns2:_="">
    <xsd:import namespace="http://schemas.microsoft.com/sharepoint/v3"/>
    <xsd:import namespace="a5ed42fb-032c-4e85-b507-930c55cbcd91"/>
    <xsd:element name="properties">
      <xsd:complexType>
        <xsd:sequence>
          <xsd:element name="documentManagement">
            <xsd:complexType>
              <xsd:all>
                <xsd:element ref="ns2:PPContentOwner" minOccurs="0"/>
                <xsd:element ref="ns2:PPContentAuthor" minOccurs="0"/>
                <xsd:element ref="ns2:PPSubmittedBy" minOccurs="0"/>
                <xsd:element ref="ns2:PPSubmittedDate" minOccurs="0"/>
                <xsd:element ref="ns2:PPModeratedBy" minOccurs="0"/>
                <xsd:element ref="ns2:PPModeratedDate" minOccurs="0"/>
                <xsd:element ref="ns2:PPReferenceNumber" minOccurs="0"/>
                <xsd:element ref="ns2:PPContentApprover" minOccurs="0"/>
                <xsd:element ref="ns2:PPReviewDate" minOccurs="0"/>
                <xsd:element ref="ns2:PPLastReviewedDate" minOccurs="0"/>
                <xsd:element ref="ns2:PPLastReviewedBy" minOccurs="0"/>
                <xsd:element ref="ns2:PPPublishedNotificationAddresses" minOccurs="0"/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20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21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ed42fb-032c-4e85-b507-930c55cbcd91" elementFormDefault="qualified">
    <xsd:import namespace="http://schemas.microsoft.com/office/2006/documentManagement/types"/>
    <xsd:import namespace="http://schemas.microsoft.com/office/infopath/2007/PartnerControls"/>
    <xsd:element name="PPContentOwner" ma:index="8" nillable="true" ma:displayName="Content Owner" ma:description="The person ultimately responsible for the content of this item." ma:list="UserInfo" ma:internalName="PPContent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ContentAuthor" ma:index="9" nillable="true" ma:displayName="Content Author" ma:description="The person responsible for creating and maintaining this item’s content." ma:list="UserInfo" ma:internalName="PPContentAutho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SubmittedBy" ma:index="10" nillable="true" ma:displayName="Submitted By" ma:description="The person who submitted this item for approval." ma:list="UserInfo" ma:internalName="PPSubmitt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SubmittedDate" ma:index="11" nillable="true" ma:displayName="Submitted Date" ma:description="The date and time when this item was submitted for approval." ma:format="DateOnly" ma:internalName="PPSubmittedDate">
      <xsd:simpleType>
        <xsd:restriction base="dms:DateTime"/>
      </xsd:simpleType>
    </xsd:element>
    <xsd:element name="PPModeratedBy" ma:index="12" nillable="true" ma:displayName="Moderated By" ma:description="The user that either approved or rejected the item." ma:list="UserInfo" ma:internalName="PPModerat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ModeratedDate" ma:index="13" nillable="true" ma:displayName="Moderated Date" ma:description="The date that the item was either approved or rejected." ma:format="DateOnly" ma:internalName="PPModeratedDate">
      <xsd:simpleType>
        <xsd:restriction base="dms:DateTime"/>
      </xsd:simpleType>
    </xsd:element>
    <xsd:element name="PPReferenceNumber" ma:index="14" nillable="true" ma:displayName="Reference Number" ma:description="The identifier from another system that represents or is related to this item (if applicable)." ma:internalName="PPReferenceNumber">
      <xsd:simpleType>
        <xsd:restriction base="dms:Text"/>
      </xsd:simpleType>
    </xsd:element>
    <xsd:element name="PPContentApprover" ma:index="15" nillable="true" ma:displayName="Content Approver" ma:description="The person who is responsible for approving the content of this item." ma:list="UserInfo" ma:internalName="PPContentApprov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ReviewDate" ma:index="16" nillable="true" ma:displayName="Review Date" ma:description="The date the item's content will be next due for review." ma:format="DateOnly" ma:internalName="PPReviewDate">
      <xsd:simpleType>
        <xsd:restriction base="dms:DateTime"/>
      </xsd:simpleType>
    </xsd:element>
    <xsd:element name="PPLastReviewedDate" ma:index="17" nillable="true" ma:displayName="Last Reviewed Date" ma:description="The date the item's content was last reviewed." ma:internalName="PPLastReviewedDate">
      <xsd:simpleType>
        <xsd:restriction base="dms:DateTime"/>
      </xsd:simpleType>
    </xsd:element>
    <xsd:element name="PPLastReviewedBy" ma:index="18" nillable="true" ma:displayName="Last Reviewed By" ma:description="The person who last reviewed the item's content." ma:list="UserInfo" ma:internalName="PPLastReview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PublishedNotificationAddresses" ma:index="19" nillable="true" ma:displayName="Published Notification Address(es)" ma:description="The email address(es) of people to notify when this item is published. Note: Email addresses are separated by a ';'." ma:internalName="PPPublishedNotificationAddresses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295B7B-6082-4680-B2D8-56F6A7145E84}">
  <ds:schemaRefs>
    <ds:schemaRef ds:uri="http://purl.org/dc/terms/"/>
    <ds:schemaRef ds:uri="http://schemas.microsoft.com/office/2006/documentManagement/types"/>
    <ds:schemaRef ds:uri="http://purl.org/dc/elements/1.1/"/>
    <ds:schemaRef ds:uri="f2cb9d52-d6bf-41bf-b4d0-ae7ba99e693f"/>
    <ds:schemaRef ds:uri="http://purl.org/dc/dcmitype/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0f0f202b-1f39-42c9-9608-2c331f3f7d3d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0017AD70-EB94-41F3-8C47-8EE2128FED65}"/>
</file>

<file path=customXml/itemProps3.xml><?xml version="1.0" encoding="utf-8"?>
<ds:datastoreItem xmlns:ds="http://schemas.openxmlformats.org/officeDocument/2006/customXml" ds:itemID="{75842340-F543-4E47-B154-41BA1D8202E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Pricing Summary</vt:lpstr>
      <vt:lpstr>SS - Pricing Breakdown</vt:lpstr>
      <vt:lpstr>Non SS - Pricing Breakdown</vt:lpstr>
    </vt:vector>
  </TitlesOfParts>
  <Manager/>
  <Company>Queensland Government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LOCK, Andrew</dc:creator>
  <cp:keywords/>
  <dc:description/>
  <cp:lastModifiedBy>GRAHAM, Tommis (tgrah150)</cp:lastModifiedBy>
  <cp:revision/>
  <dcterms:created xsi:type="dcterms:W3CDTF">2019-08-14T23:48:52Z</dcterms:created>
  <dcterms:modified xsi:type="dcterms:W3CDTF">2026-10-01T06:40:27Z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0x0101007E4B8FF76050A043B88DFF691EB67B8F</vt:lpwstr>
  </property>
  <property fmtid="{D5CDD505-2E9C-101B-9397-08002B2CF9AE}" pid="3" name="MediaServiceImageTags">
    <vt:lpwstr/>
  </property>
</Properties>
</file>